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380352B-1709-4990-AA7C-720DE7469AD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odel pro rata" sheetId="1" r:id="rId1"/>
  </sheets>
  <definedNames>
    <definedName name="ERATE">'Model pro rata'!$C$20</definedName>
    <definedName name="EUSER">'Model pro rata'!$C$19</definedName>
    <definedName name="INCOME">'Model pro rata'!$C$13</definedName>
    <definedName name="LABELSTREAMS">'Model pro rata'!$C$21</definedName>
    <definedName name="MINSTREAM">'Model pro rata'!$C$17</definedName>
    <definedName name="MINUSER">'Model pro rata'!$C$16</definedName>
    <definedName name="MRG">'Model pro rata'!$C$22</definedName>
    <definedName name="RATE">'Model pro rata'!$C$15</definedName>
    <definedName name="REV">'Model pro rata'!$C$24</definedName>
    <definedName name="TSTREAMS">'Model pro rata'!$C$12</definedName>
    <definedName name="TUSERS">'Model pro rata'!$C$11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C13" i="1"/>
  <c r="C12" i="1"/>
  <c r="C19" i="1" l="1"/>
  <c r="C24" i="1" l="1"/>
</calcChain>
</file>

<file path=xl/sharedStrings.xml><?xml version="1.0" encoding="utf-8"?>
<sst xmlns="http://schemas.openxmlformats.org/spreadsheetml/2006/main" count="34" uniqueCount="34">
  <si>
    <t>Kraj:</t>
  </si>
  <si>
    <t>Polska</t>
  </si>
  <si>
    <t>Plan:</t>
  </si>
  <si>
    <t>Premium (19,99 zł / msc)</t>
  </si>
  <si>
    <t>Okres:</t>
  </si>
  <si>
    <t>2019/09/01 - 2019/09/30</t>
  </si>
  <si>
    <t>Liczba użytkowników</t>
  </si>
  <si>
    <t>Minimalna stawka za użytkownika</t>
  </si>
  <si>
    <t>Minimalna stawka za odtworzenie</t>
  </si>
  <si>
    <t>Przychody netto</t>
  </si>
  <si>
    <t>Liczba wszystkich odtworzeń</t>
  </si>
  <si>
    <t>Liczba odtworzeń katalogu wytwórni</t>
  </si>
  <si>
    <t>Efektywna stawka za odtworzenie</t>
  </si>
  <si>
    <t>INCOME</t>
  </si>
  <si>
    <t>TUSERS</t>
  </si>
  <si>
    <t>TSTREAMS</t>
  </si>
  <si>
    <t>RATE</t>
  </si>
  <si>
    <t>MINUSER</t>
  </si>
  <si>
    <t>MINSTREAM</t>
  </si>
  <si>
    <t>Efektywna stawka za użytkownika</t>
  </si>
  <si>
    <t>EUSER = MAX( INCOME / TUSERS ; MINUSER)</t>
  </si>
  <si>
    <t>LABELSTREAMS</t>
  </si>
  <si>
    <t>MRG</t>
  </si>
  <si>
    <t>Wypłata dla właścicieli praw</t>
  </si>
  <si>
    <t>REV = MAX( LABELSTREAMS x ERATE ; MRG)</t>
  </si>
  <si>
    <t>Wzór</t>
  </si>
  <si>
    <t>Parametr</t>
  </si>
  <si>
    <t>Wartość</t>
  </si>
  <si>
    <t>Stawka kontraktowa</t>
  </si>
  <si>
    <t>ERATE = MAX( EUSER x TUSERS x RATE / TSTREAMS ; MINSTREAM)</t>
  </si>
  <si>
    <t>Minimalne gwarantowane wynagrodzenie*</t>
  </si>
  <si>
    <t>Przedstawione liczby użytkowników, odtworzeń czy stawki kontraktowe mają charakter czysto poglądowy</t>
  </si>
  <si>
    <t xml:space="preserve">* W rzeczywistości minimalne gwarantowane wynagrodzenie dotyczy wszystkich opcji (kraj+okres+plan) łącznie. </t>
  </si>
  <si>
    <t>Proporcjonalny model rozliczeniowy (pro rata) serwisów streamingowych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</si>
</sst>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zł-415]"/>
    <numFmt numFmtId="165" formatCode="#,##0.00000\ [$zł-415]"/>
    <numFmt numFmtId="166" formatCode="#,##0.0000\ [$zł/stream]"/>
    <numFmt numFmtId="167" formatCode="#,##0.00\ [$zł/user]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7"/>
  <sheetViews>
    <sheetView showGridLines="0" tabSelected="1" zoomScale="80" zoomScaleNormal="80" workbookViewId="0">
      <selection activeCell="D14" sqref="D14"/>
    </sheetView>
  </sheetViews>
  <sheetFormatPr defaultRowHeight="14.4" x14ac:dyDescent="0.3"/>
  <cols>
    <col min="2" max="2" width="24.77734375" style="1" customWidth="1"/>
    <col min="3" max="3" width="25" style="1" customWidth="1"/>
    <col min="4" max="4" width="57.21875" style="2" customWidth="1"/>
    <col min="5" max="5" width="9.77734375" customWidth="1"/>
  </cols>
  <sheetData>
    <row r="2" spans="2:5" x14ac:dyDescent="0.3">
      <c r="B2" s="29" t="s">
        <v>33</v>
      </c>
      <c r="C2" s="29"/>
      <c r="D2" s="29"/>
    </row>
    <row r="3" spans="2:5" ht="32.4" customHeight="1" x14ac:dyDescent="0.3">
      <c r="B3" s="29"/>
      <c r="C3" s="29"/>
      <c r="D3" s="29"/>
    </row>
    <row r="4" spans="2:5" ht="16.2" customHeight="1" x14ac:dyDescent="0.3">
      <c r="B4" s="28"/>
      <c r="C4" s="28"/>
      <c r="D4" s="28"/>
    </row>
    <row r="5" spans="2:5" x14ac:dyDescent="0.3">
      <c r="B5" s="23" t="s">
        <v>0</v>
      </c>
      <c r="C5" s="24" t="s">
        <v>1</v>
      </c>
      <c r="D5" s="24"/>
    </row>
    <row r="6" spans="2:5" x14ac:dyDescent="0.3">
      <c r="B6" s="23" t="s">
        <v>4</v>
      </c>
      <c r="C6" s="24" t="s">
        <v>5</v>
      </c>
      <c r="D6" s="24"/>
    </row>
    <row r="7" spans="2:5" x14ac:dyDescent="0.3">
      <c r="B7" s="23" t="s">
        <v>2</v>
      </c>
      <c r="C7" s="24" t="s">
        <v>3</v>
      </c>
      <c r="D7" s="24"/>
    </row>
    <row r="8" spans="2:5" x14ac:dyDescent="0.3">
      <c r="B8" s="26" t="s">
        <v>31</v>
      </c>
      <c r="C8" s="26"/>
      <c r="D8" s="26"/>
    </row>
    <row r="9" spans="2:5" x14ac:dyDescent="0.3">
      <c r="B9" s="27"/>
      <c r="C9" s="27"/>
      <c r="D9" s="27"/>
    </row>
    <row r="10" spans="2:5" x14ac:dyDescent="0.3">
      <c r="B10" s="6" t="s">
        <v>26</v>
      </c>
      <c r="C10" s="6" t="s">
        <v>27</v>
      </c>
      <c r="D10" s="7" t="s">
        <v>25</v>
      </c>
    </row>
    <row r="11" spans="2:5" x14ac:dyDescent="0.3">
      <c r="B11" s="30" t="s">
        <v>6</v>
      </c>
      <c r="C11" s="10">
        <v>500000</v>
      </c>
      <c r="D11" s="11" t="s">
        <v>14</v>
      </c>
    </row>
    <row r="12" spans="2:5" x14ac:dyDescent="0.3">
      <c r="B12" s="30" t="s">
        <v>10</v>
      </c>
      <c r="C12" s="10">
        <f>TUSERS*30*90</f>
        <v>1350000000</v>
      </c>
      <c r="D12" s="11" t="s">
        <v>15</v>
      </c>
    </row>
    <row r="13" spans="2:5" x14ac:dyDescent="0.3">
      <c r="B13" s="31" t="s">
        <v>9</v>
      </c>
      <c r="C13" s="12">
        <f>C11*19.99/1.23</f>
        <v>8126016.2601626022</v>
      </c>
      <c r="D13" s="11" t="s">
        <v>13</v>
      </c>
    </row>
    <row r="14" spans="2:5" ht="18" customHeight="1" x14ac:dyDescent="0.3">
      <c r="B14" s="4"/>
      <c r="C14" s="4"/>
      <c r="D14" s="5"/>
    </row>
    <row r="15" spans="2:5" x14ac:dyDescent="0.3">
      <c r="B15" s="19" t="s">
        <v>28</v>
      </c>
      <c r="C15" s="13">
        <v>0.52500000000000002</v>
      </c>
      <c r="D15" s="11" t="s">
        <v>16</v>
      </c>
      <c r="E15" s="3"/>
    </row>
    <row r="16" spans="2:5" ht="22.8" x14ac:dyDescent="0.3">
      <c r="B16" s="20" t="s">
        <v>7</v>
      </c>
      <c r="C16" s="14">
        <v>8</v>
      </c>
      <c r="D16" s="11" t="s">
        <v>17</v>
      </c>
    </row>
    <row r="17" spans="2:4" ht="22.8" x14ac:dyDescent="0.3">
      <c r="B17" s="20" t="s">
        <v>8</v>
      </c>
      <c r="C17" s="15">
        <v>1E-4</v>
      </c>
      <c r="D17" s="11" t="s">
        <v>18</v>
      </c>
    </row>
    <row r="18" spans="2:4" ht="19.2" customHeight="1" x14ac:dyDescent="0.3">
      <c r="B18" s="8"/>
      <c r="C18" s="9"/>
      <c r="D18" s="5"/>
    </row>
    <row r="19" spans="2:4" ht="32.4" customHeight="1" x14ac:dyDescent="0.3">
      <c r="B19" s="32" t="s">
        <v>19</v>
      </c>
      <c r="C19" s="14">
        <f>MAX(INCOME/TUSERS,MINUSER)</f>
        <v>16.252032520325205</v>
      </c>
      <c r="D19" s="11" t="s">
        <v>20</v>
      </c>
    </row>
    <row r="20" spans="2:4" ht="22.8" x14ac:dyDescent="0.3">
      <c r="B20" s="32" t="s">
        <v>12</v>
      </c>
      <c r="C20" s="15">
        <f>MAX(RATE*EUSER*TUSERS/TSTREAMS,MINSTREAM)</f>
        <v>3.1601174345076786E-3</v>
      </c>
      <c r="D20" s="11" t="s">
        <v>29</v>
      </c>
    </row>
    <row r="21" spans="2:4" ht="33" customHeight="1" x14ac:dyDescent="0.3">
      <c r="B21" s="30" t="s">
        <v>11</v>
      </c>
      <c r="C21" s="10">
        <v>180000000</v>
      </c>
      <c r="D21" s="11" t="s">
        <v>21</v>
      </c>
    </row>
    <row r="22" spans="2:4" ht="36.6" customHeight="1" x14ac:dyDescent="0.3">
      <c r="B22" s="20" t="s">
        <v>30</v>
      </c>
      <c r="C22" s="12">
        <v>100000</v>
      </c>
      <c r="D22" s="11" t="s">
        <v>22</v>
      </c>
    </row>
    <row r="23" spans="2:4" ht="18" customHeight="1" x14ac:dyDescent="0.3">
      <c r="B23" s="16"/>
      <c r="C23" s="17"/>
      <c r="D23" s="18"/>
    </row>
    <row r="24" spans="2:4" ht="37.200000000000003" customHeight="1" x14ac:dyDescent="0.3">
      <c r="B24" s="21" t="s">
        <v>23</v>
      </c>
      <c r="C24" s="22">
        <f>MAX(LABELSTREAMS*ERATE,MRG)</f>
        <v>568821.13821138209</v>
      </c>
      <c r="D24" s="11" t="s">
        <v>24</v>
      </c>
    </row>
    <row r="26" spans="2:4" x14ac:dyDescent="0.3">
      <c r="B26" s="25" t="s">
        <v>32</v>
      </c>
      <c r="C26" s="25"/>
      <c r="D26" s="25"/>
    </row>
    <row r="27" spans="2:4" x14ac:dyDescent="0.3">
      <c r="B27" s="25"/>
      <c r="C27" s="25"/>
      <c r="D27" s="25"/>
    </row>
  </sheetData>
  <mergeCells count="6">
    <mergeCell ref="B2:D3"/>
    <mergeCell ref="C5:D5"/>
    <mergeCell ref="C6:D6"/>
    <mergeCell ref="C7:D7"/>
    <mergeCell ref="B26:D27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11</vt:i4>
      </vt:variant>
    </vt:vector>
  </HeadingPairs>
  <TitlesOfParts>
    <vt:vector size="12" baseType="lpstr">
      <vt:lpstr>Model pro rata</vt:lpstr>
      <vt:lpstr>ERATE</vt:lpstr>
      <vt:lpstr>EUSER</vt:lpstr>
      <vt:lpstr>INCOME</vt:lpstr>
      <vt:lpstr>LABELSTREAMS</vt:lpstr>
      <vt:lpstr>MINSTREAM</vt:lpstr>
      <vt:lpstr>MINUSER</vt:lpstr>
      <vt:lpstr>MRG</vt:lpstr>
      <vt:lpstr>RATE</vt:lpstr>
      <vt:lpstr>REV</vt:lpstr>
      <vt:lpstr>TSTREAMS</vt:lpstr>
      <vt:lpstr>TUSERS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Rac</dc:creator>
  <cp:keywords>streaming</cp:keywords>
  <cp:lastModifiedBy>mateu</cp:lastModifiedBy>
  <dcterms:created xsi:type="dcterms:W3CDTF">2019-09-14T15:25:06Z</dcterms:created>
  <dcterms:modified xsi:type="dcterms:W3CDTF">2019-09-14T19:22:47Z</dcterms:modified>
</cp:coreProperties>
</file>